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5\9 September\Monthly\Dashboard Sep 205\"/>
    </mc:Choice>
  </mc:AlternateContent>
  <xr:revisionPtr revIDLastSave="0" documentId="13_ncr:1_{9036FA46-3C0F-4C6E-BE0D-1C46C2C6AAE0}" xr6:coauthVersionLast="47" xr6:coauthVersionMax="47" xr10:uidLastSave="{00000000-0000-0000-0000-000000000000}"/>
  <bookViews>
    <workbookView xWindow="-110" yWindow="-110" windowWidth="19420" windowHeight="11620" tabRatio="688" activeTab="3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D3" i="6"/>
  <c r="D4" i="6"/>
  <c r="D2" i="6"/>
  <c r="F58" i="1"/>
  <c r="E59" i="1"/>
  <c r="E58" i="1"/>
  <c r="E40" i="1"/>
  <c r="E21" i="1"/>
  <c r="C4" i="3"/>
  <c r="C5" i="3" s="1"/>
  <c r="E4" i="3"/>
  <c r="E5" i="3" s="1"/>
  <c r="G4" i="3"/>
  <c r="G5" i="3" s="1"/>
  <c r="I4" i="3" l="1"/>
  <c r="I5" i="3" s="1"/>
  <c r="B5" i="6" l="1"/>
  <c r="F39" i="1"/>
  <c r="E39" i="1"/>
  <c r="E20" i="1"/>
  <c r="F20" i="1"/>
  <c r="E22" i="1" l="1"/>
  <c r="E41" i="1"/>
  <c r="E15" i="2"/>
  <c r="E13" i="2"/>
  <c r="E60" i="1" l="1"/>
  <c r="E16" i="2"/>
  <c r="E18" i="2" s="1"/>
  <c r="F17" i="2" s="1"/>
  <c r="F13" i="2" l="1"/>
  <c r="F15" i="2"/>
  <c r="F60" i="1" l="1"/>
  <c r="F41" i="1"/>
  <c r="F22" i="1"/>
  <c r="F16" i="2"/>
  <c r="F18" i="2" s="1"/>
</calcChain>
</file>

<file path=xl/sharedStrings.xml><?xml version="1.0" encoding="utf-8"?>
<sst xmlns="http://schemas.openxmlformats.org/spreadsheetml/2006/main" count="139" uniqueCount="60">
  <si>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</si>
  <si>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</si>
  <si>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</si>
  <si>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</si>
  <si>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</si>
  <si>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</si>
  <si>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</si>
  <si>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</si>
  <si>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</si>
  <si>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</si>
  <si>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Bharti Telecom Limited</t>
  </si>
  <si>
    <t>INE403D08165</t>
  </si>
  <si>
    <t>Larsen &amp; Toubro Limited</t>
  </si>
  <si>
    <t>INE018A08BJ8</t>
  </si>
  <si>
    <t>INE403D08181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</si>
  <si>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</si>
  <si>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</si>
  <si>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</si>
  <si>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</si>
  <si>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</si>
  <si>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</si>
  <si>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</si>
  <si>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</si>
  <si>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</si>
  <si>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</si>
  <si>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</si>
  <si>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</si>
  <si>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</si>
  <si>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</si>
  <si>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</si>
  <si>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</si>
  <si>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</si>
  <si>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</si>
  <si>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</si>
  <si>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</si>
  <si>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</si>
  <si>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</si>
  <si>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</si>
  <si>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</si>
  <si>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</si>
  <si>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</si>
  <si>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</si>
  <si>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</si>
  <si>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</si>
  <si>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</si>
  <si>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</si>
  <si>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</si>
  <si>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</si>
  <si>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</si>
  <si>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</si>
  <si>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</si>
  <si>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</si>
  <si>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</si>
  <si>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Radiance Ren Projects Pvt Ltd</t>
  </si>
  <si>
    <t>Portfolio as on  September 30 2025</t>
  </si>
  <si>
    <t>NTPC Limited</t>
  </si>
  <si>
    <t>INE733EO8163</t>
  </si>
  <si>
    <t>Hero Solar Energy Private Limited</t>
  </si>
  <si>
    <t>INE316W07112</t>
  </si>
  <si>
    <t>INE403DO8157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</si>
</sst>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1" fontId="11" fillId="0" borderId="5" xfId="4" applyNumberFormat="1" applyFont="1" applyFill="1" applyBorder="1"/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D2" sqref="D2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4" x14ac:dyDescent="0.35">
      <c r="A1" s="33" t="s">
        <v>35</v>
      </c>
      <c r="B1" s="38">
        <v>45901</v>
      </c>
    </row>
    <row r="2" spans="1:4" x14ac:dyDescent="0.35">
      <c r="A2" s="33" t="s">
        <v>1</v>
      </c>
      <c r="B2" s="50">
        <v>2169708252.7800002</v>
      </c>
      <c r="D2">
        <f>B2/10000000</f>
        <v>216.97082527800004</v>
      </c>
    </row>
    <row r="3" spans="1:4" x14ac:dyDescent="0.35">
      <c r="A3" s="33" t="s">
        <v>17</v>
      </c>
      <c r="B3" s="50">
        <v>3739968086.3400002</v>
      </c>
      <c r="D3">
        <f t="shared" ref="D3:D4" si="0">B3/10000000</f>
        <v>373.99680863399999</v>
      </c>
    </row>
    <row r="4" spans="1:4" x14ac:dyDescent="0.35">
      <c r="A4" s="33" t="s">
        <v>28</v>
      </c>
      <c r="B4" s="50">
        <v>2962362874.0900002</v>
      </c>
      <c r="D4">
        <f t="shared" si="0"/>
        <v>296.236287409</v>
      </c>
    </row>
    <row r="5" spans="1:4" x14ac:dyDescent="0.35">
      <c r="A5" s="33" t="s">
        <v>50</v>
      </c>
      <c r="B5" s="50">
        <f>SUM(B2:B4)</f>
        <v>8872039213.210001</v>
      </c>
      <c r="D5">
        <f>SUM(D2:D4)</f>
        <v>887.20392132100005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58" t="s">
        <v>0</v>
      </c>
      <c r="B5" s="58"/>
      <c r="C5" s="58"/>
      <c r="D5" s="58"/>
      <c r="E5" s="58"/>
      <c r="F5" s="58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9" t="s">
        <v>34</v>
      </c>
      <c r="B7" s="59"/>
      <c r="C7" s="59"/>
      <c r="D7" s="59"/>
      <c r="E7" s="59"/>
      <c r="F7" s="59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0" t="s">
        <v>31</v>
      </c>
      <c r="B9" s="61"/>
      <c r="C9" s="61"/>
      <c r="D9" s="61"/>
      <c r="E9" s="61"/>
      <c r="F9" s="62"/>
    </row>
    <row r="10" spans="1:6" x14ac:dyDescent="0.35">
      <c r="A10" s="63" t="s">
        <v>2</v>
      </c>
      <c r="B10" s="65" t="s">
        <v>3</v>
      </c>
      <c r="C10" s="65" t="s">
        <v>4</v>
      </c>
      <c r="D10" s="65" t="s">
        <v>5</v>
      </c>
      <c r="E10" s="3" t="s">
        <v>6</v>
      </c>
      <c r="F10" s="67" t="s">
        <v>7</v>
      </c>
    </row>
    <row r="11" spans="1:6" x14ac:dyDescent="0.35">
      <c r="A11" s="64"/>
      <c r="B11" s="66"/>
      <c r="C11" s="66"/>
      <c r="D11" s="66"/>
      <c r="E11" s="3" t="s">
        <v>8</v>
      </c>
      <c r="F11" s="68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12</v>
      </c>
      <c r="C13" s="18" t="s">
        <v>13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15</v>
      </c>
      <c r="C14" s="15"/>
      <c r="D14" s="16"/>
      <c r="E14" s="17"/>
      <c r="F14" s="7"/>
    </row>
    <row r="15" spans="1:6" x14ac:dyDescent="0.35">
      <c r="A15" s="4">
        <v>2</v>
      </c>
      <c r="B15" s="18" t="s">
        <v>32</v>
      </c>
      <c r="C15" s="18" t="s">
        <v>33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16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51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16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62"/>
  <sheetViews>
    <sheetView tabSelected="1" workbookViewId="0"/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58" t="s">
        <v>0</v>
      </c>
      <c r="B5" s="58"/>
      <c r="C5" s="58"/>
      <c r="D5" s="58"/>
      <c r="E5" s="58"/>
      <c r="F5" s="58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9" t="s">
        <v>54</v>
      </c>
      <c r="B7" s="59"/>
      <c r="C7" s="59"/>
      <c r="D7" s="59"/>
      <c r="E7" s="59"/>
      <c r="F7" s="59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0" t="s">
        <v>1</v>
      </c>
      <c r="B9" s="61"/>
      <c r="C9" s="61"/>
      <c r="D9" s="61"/>
      <c r="E9" s="61"/>
      <c r="F9" s="62"/>
    </row>
    <row r="10" spans="1:6" x14ac:dyDescent="0.35">
      <c r="A10" s="63" t="s">
        <v>2</v>
      </c>
      <c r="B10" s="65" t="s">
        <v>3</v>
      </c>
      <c r="C10" s="65" t="s">
        <v>4</v>
      </c>
      <c r="D10" s="65" t="s">
        <v>5</v>
      </c>
      <c r="E10" s="3" t="s">
        <v>6</v>
      </c>
      <c r="F10" s="67" t="s">
        <v>7</v>
      </c>
    </row>
    <row r="11" spans="1:6" x14ac:dyDescent="0.35">
      <c r="A11" s="64"/>
      <c r="B11" s="66"/>
      <c r="C11" s="66"/>
      <c r="D11" s="66"/>
      <c r="E11" s="3" t="s">
        <v>8</v>
      </c>
      <c r="F11" s="68"/>
    </row>
    <row r="12" spans="1:6" x14ac:dyDescent="0.35">
      <c r="A12" s="4"/>
      <c r="B12" s="15" t="s">
        <v>9</v>
      </c>
      <c r="C12" s="15"/>
      <c r="D12" s="16"/>
      <c r="E12" s="17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44">
        <v>250</v>
      </c>
      <c r="E13" s="44">
        <v>2674.1918749000001</v>
      </c>
      <c r="F13" s="45">
        <v>12.33</v>
      </c>
    </row>
    <row r="14" spans="1:6" x14ac:dyDescent="0.35">
      <c r="A14" s="4">
        <v>2</v>
      </c>
      <c r="B14" s="18" t="s">
        <v>55</v>
      </c>
      <c r="C14" s="18" t="s">
        <v>56</v>
      </c>
      <c r="D14" s="44">
        <v>250</v>
      </c>
      <c r="E14" s="44">
        <v>2630.5053361999999</v>
      </c>
      <c r="F14" s="45">
        <v>12.12</v>
      </c>
    </row>
    <row r="15" spans="1:6" x14ac:dyDescent="0.35">
      <c r="A15" s="4">
        <v>3</v>
      </c>
      <c r="B15" s="56" t="s">
        <v>10</v>
      </c>
      <c r="C15" s="56" t="s">
        <v>14</v>
      </c>
      <c r="D15" s="54">
        <v>2000</v>
      </c>
      <c r="E15" s="54">
        <v>2148.7464033000001</v>
      </c>
      <c r="F15" s="55">
        <v>9.9</v>
      </c>
    </row>
    <row r="16" spans="1:6" x14ac:dyDescent="0.35">
      <c r="A16" s="4"/>
      <c r="B16" s="15" t="s">
        <v>15</v>
      </c>
      <c r="C16" s="15"/>
      <c r="D16" s="16"/>
      <c r="E16" s="17"/>
      <c r="F16" s="8"/>
    </row>
    <row r="17" spans="1:8" x14ac:dyDescent="0.35">
      <c r="A17" s="4">
        <v>3</v>
      </c>
      <c r="B17" s="18" t="s">
        <v>57</v>
      </c>
      <c r="C17" s="18" t="s">
        <v>58</v>
      </c>
      <c r="D17" s="44">
        <v>500</v>
      </c>
      <c r="E17" s="44">
        <v>5001.3698629999999</v>
      </c>
      <c r="F17" s="45">
        <v>23.05</v>
      </c>
    </row>
    <row r="18" spans="1:8" x14ac:dyDescent="0.35">
      <c r="A18" s="4">
        <v>4</v>
      </c>
      <c r="B18" s="18" t="s">
        <v>53</v>
      </c>
      <c r="C18" s="18" t="s">
        <v>52</v>
      </c>
      <c r="D18" s="44">
        <v>15000000</v>
      </c>
      <c r="E18" s="44">
        <v>1516.9252068000001</v>
      </c>
      <c r="F18" s="45">
        <v>6.99</v>
      </c>
      <c r="G18" s="41"/>
      <c r="H18" s="42"/>
    </row>
    <row r="19" spans="1:8" x14ac:dyDescent="0.35">
      <c r="A19" s="4"/>
      <c r="B19" s="43"/>
      <c r="C19" s="43"/>
      <c r="D19" s="54"/>
      <c r="E19" s="54"/>
      <c r="F19" s="55"/>
      <c r="G19" s="41"/>
      <c r="H19" s="42"/>
    </row>
    <row r="20" spans="1:8" x14ac:dyDescent="0.35">
      <c r="A20" s="4"/>
      <c r="B20" s="21" t="s">
        <v>16</v>
      </c>
      <c r="C20" s="21"/>
      <c r="D20" s="21"/>
      <c r="E20" s="22">
        <f>SUM(E13:E18)</f>
        <v>13971.7386842</v>
      </c>
      <c r="F20" s="46">
        <f>SUM(F13:F18)/100</f>
        <v>0.64390000000000003</v>
      </c>
    </row>
    <row r="21" spans="1:8" x14ac:dyDescent="0.35">
      <c r="A21" s="4"/>
      <c r="B21" s="23" t="s">
        <v>51</v>
      </c>
      <c r="C21" s="18"/>
      <c r="D21" s="19"/>
      <c r="E21" s="51">
        <f>7675.9084221+49.4354215000012</f>
        <v>7725.3438436000015</v>
      </c>
      <c r="F21" s="7">
        <v>0.35610000000000003</v>
      </c>
    </row>
    <row r="22" spans="1:8" x14ac:dyDescent="0.35">
      <c r="A22" s="4"/>
      <c r="B22" s="9" t="s">
        <v>16</v>
      </c>
      <c r="C22" s="9"/>
      <c r="D22" s="9"/>
      <c r="E22" s="10">
        <f>E20+E21</f>
        <v>21697.082527800001</v>
      </c>
      <c r="F22" s="12">
        <f>F20+F21</f>
        <v>1</v>
      </c>
      <c r="G22" s="47"/>
    </row>
    <row r="23" spans="1:8" x14ac:dyDescent="0.35">
      <c r="A23" s="4"/>
      <c r="B23" s="13"/>
      <c r="C23" s="4"/>
      <c r="D23" s="5"/>
      <c r="E23" s="4"/>
      <c r="F23" s="14"/>
    </row>
    <row r="25" spans="1:8" x14ac:dyDescent="0.35">
      <c r="A25" s="60" t="s">
        <v>17</v>
      </c>
      <c r="B25" s="61"/>
      <c r="C25" s="61"/>
      <c r="D25" s="61"/>
      <c r="E25" s="61"/>
      <c r="F25" s="62"/>
    </row>
    <row r="26" spans="1:8" x14ac:dyDescent="0.35">
      <c r="A26" s="63" t="s">
        <v>2</v>
      </c>
      <c r="B26" s="65" t="s">
        <v>3</v>
      </c>
      <c r="C26" s="65" t="s">
        <v>4</v>
      </c>
      <c r="D26" s="65" t="s">
        <v>5</v>
      </c>
      <c r="E26" s="3" t="s">
        <v>6</v>
      </c>
      <c r="F26" s="67" t="s">
        <v>7</v>
      </c>
    </row>
    <row r="27" spans="1:8" x14ac:dyDescent="0.35">
      <c r="A27" s="64"/>
      <c r="B27" s="66"/>
      <c r="C27" s="66"/>
      <c r="D27" s="66"/>
      <c r="E27" s="3" t="s">
        <v>8</v>
      </c>
      <c r="F27" s="68"/>
    </row>
    <row r="28" spans="1:8" x14ac:dyDescent="0.35">
      <c r="A28" s="4"/>
      <c r="B28" s="15" t="s">
        <v>9</v>
      </c>
      <c r="C28" s="15"/>
      <c r="D28" s="16"/>
      <c r="E28" s="17"/>
      <c r="F28" s="25"/>
    </row>
    <row r="29" spans="1:8" x14ac:dyDescent="0.35">
      <c r="A29" s="4">
        <v>1</v>
      </c>
      <c r="B29" s="48" t="s">
        <v>18</v>
      </c>
      <c r="C29" s="48" t="s">
        <v>19</v>
      </c>
      <c r="D29" s="44">
        <v>500</v>
      </c>
      <c r="E29" s="44">
        <v>4999.9999995999997</v>
      </c>
      <c r="F29" s="45">
        <v>13.37</v>
      </c>
    </row>
    <row r="30" spans="1:8" x14ac:dyDescent="0.35">
      <c r="A30" s="4">
        <v>2</v>
      </c>
      <c r="B30" s="48" t="s">
        <v>20</v>
      </c>
      <c r="C30" s="48" t="s">
        <v>21</v>
      </c>
      <c r="D30" s="44">
        <v>400</v>
      </c>
      <c r="E30" s="44">
        <v>3200.0000000999999</v>
      </c>
      <c r="F30" s="45">
        <v>8.56</v>
      </c>
    </row>
    <row r="31" spans="1:8" x14ac:dyDescent="0.35">
      <c r="A31" s="4">
        <v>3</v>
      </c>
      <c r="B31" s="48" t="s">
        <v>22</v>
      </c>
      <c r="C31" s="48" t="s">
        <v>23</v>
      </c>
      <c r="D31" s="44">
        <v>360</v>
      </c>
      <c r="E31" s="44">
        <v>2999.9999963999999</v>
      </c>
      <c r="F31" s="45">
        <v>8.02</v>
      </c>
    </row>
    <row r="32" spans="1:8" x14ac:dyDescent="0.35">
      <c r="A32" s="4">
        <v>4</v>
      </c>
      <c r="B32" s="48" t="s">
        <v>10</v>
      </c>
      <c r="C32" s="48" t="s">
        <v>11</v>
      </c>
      <c r="D32" s="44">
        <v>250</v>
      </c>
      <c r="E32" s="44">
        <v>2674.1245907000002</v>
      </c>
      <c r="F32" s="45">
        <v>7.15</v>
      </c>
    </row>
    <row r="33" spans="1:8" x14ac:dyDescent="0.35">
      <c r="A33" s="4">
        <v>5</v>
      </c>
      <c r="B33" s="48" t="s">
        <v>10</v>
      </c>
      <c r="C33" s="48" t="s">
        <v>14</v>
      </c>
      <c r="D33" s="44">
        <v>2000</v>
      </c>
      <c r="E33" s="44">
        <v>2148.7464033000001</v>
      </c>
      <c r="F33" s="45">
        <v>5.75</v>
      </c>
    </row>
    <row r="34" spans="1:8" x14ac:dyDescent="0.35">
      <c r="A34" s="4">
        <v>6</v>
      </c>
      <c r="B34" s="48" t="s">
        <v>24</v>
      </c>
      <c r="C34" s="48" t="s">
        <v>25</v>
      </c>
      <c r="D34" s="44">
        <v>210</v>
      </c>
      <c r="E34" s="44">
        <v>1499.9999998999999</v>
      </c>
      <c r="F34" s="45">
        <v>4.01</v>
      </c>
    </row>
    <row r="35" spans="1:8" x14ac:dyDescent="0.35">
      <c r="A35" s="4"/>
      <c r="B35" s="15" t="s">
        <v>15</v>
      </c>
      <c r="C35" s="15"/>
      <c r="D35" s="32"/>
      <c r="E35" s="17"/>
      <c r="F35" s="25"/>
    </row>
    <row r="36" spans="1:8" x14ac:dyDescent="0.35">
      <c r="A36" s="4">
        <v>7</v>
      </c>
      <c r="B36" s="48" t="s">
        <v>18</v>
      </c>
      <c r="C36" s="48" t="s">
        <v>26</v>
      </c>
      <c r="D36" s="44">
        <v>200</v>
      </c>
      <c r="E36" s="44">
        <v>1999.9999998000001</v>
      </c>
      <c r="F36" s="45">
        <v>5.35</v>
      </c>
    </row>
    <row r="37" spans="1:8" x14ac:dyDescent="0.35">
      <c r="A37" s="4">
        <v>8</v>
      </c>
      <c r="B37" s="48" t="s">
        <v>53</v>
      </c>
      <c r="C37" s="48" t="s">
        <v>52</v>
      </c>
      <c r="D37" s="44">
        <v>7000000</v>
      </c>
      <c r="E37" s="44">
        <v>707.8984299</v>
      </c>
      <c r="F37" s="45">
        <v>1.89</v>
      </c>
      <c r="G37" s="41"/>
      <c r="H37" s="42"/>
    </row>
    <row r="38" spans="1:8" x14ac:dyDescent="0.35">
      <c r="A38" s="4">
        <v>9</v>
      </c>
      <c r="B38" s="48" t="s">
        <v>24</v>
      </c>
      <c r="C38" s="48" t="s">
        <v>27</v>
      </c>
      <c r="D38" s="44">
        <v>60</v>
      </c>
      <c r="E38" s="44">
        <v>599.99999930000001</v>
      </c>
      <c r="F38" s="45">
        <v>1.6</v>
      </c>
    </row>
    <row r="39" spans="1:8" x14ac:dyDescent="0.35">
      <c r="A39" s="4"/>
      <c r="B39" s="21" t="s">
        <v>16</v>
      </c>
      <c r="C39" s="21"/>
      <c r="D39" s="21"/>
      <c r="E39" s="22">
        <f>SUM(E29:E38)</f>
        <v>20830.769418999997</v>
      </c>
      <c r="F39" s="26">
        <f>SUM(F29:F38)/100</f>
        <v>0.55700000000000005</v>
      </c>
    </row>
    <row r="40" spans="1:8" x14ac:dyDescent="0.35">
      <c r="A40" s="4"/>
      <c r="B40" s="29" t="s">
        <v>51</v>
      </c>
      <c r="C40" s="28"/>
      <c r="D40" s="30"/>
      <c r="E40" s="44">
        <f>16511.5295037+57.3819406999997</f>
        <v>16568.911444400001</v>
      </c>
      <c r="F40" s="25">
        <v>0.443</v>
      </c>
    </row>
    <row r="41" spans="1:8" x14ac:dyDescent="0.35">
      <c r="A41" s="4"/>
      <c r="B41" s="21" t="s">
        <v>16</v>
      </c>
      <c r="C41" s="21"/>
      <c r="D41" s="21"/>
      <c r="E41" s="10">
        <f>E39+E40</f>
        <v>37399.680863399997</v>
      </c>
      <c r="F41" s="27">
        <f>F39+F40</f>
        <v>1</v>
      </c>
      <c r="G41" s="49"/>
    </row>
    <row r="42" spans="1:8" x14ac:dyDescent="0.35">
      <c r="A42" s="4"/>
      <c r="B42" s="13"/>
      <c r="C42" s="4"/>
      <c r="D42" s="5"/>
      <c r="E42" s="4"/>
      <c r="F42" s="14"/>
    </row>
    <row r="44" spans="1:8" x14ac:dyDescent="0.35">
      <c r="A44" s="60" t="s">
        <v>28</v>
      </c>
      <c r="B44" s="61"/>
      <c r="C44" s="61"/>
      <c r="D44" s="61"/>
      <c r="E44" s="61"/>
      <c r="F44" s="62"/>
    </row>
    <row r="45" spans="1:8" x14ac:dyDescent="0.35">
      <c r="A45" s="69" t="s">
        <v>2</v>
      </c>
      <c r="B45" s="71" t="s">
        <v>3</v>
      </c>
      <c r="C45" s="71" t="s">
        <v>4</v>
      </c>
      <c r="D45" s="71" t="s">
        <v>5</v>
      </c>
      <c r="E45" s="31" t="s">
        <v>6</v>
      </c>
      <c r="F45" s="67" t="s">
        <v>7</v>
      </c>
    </row>
    <row r="46" spans="1:8" x14ac:dyDescent="0.35">
      <c r="A46" s="70"/>
      <c r="B46" s="72"/>
      <c r="C46" s="72"/>
      <c r="D46" s="72"/>
      <c r="E46" s="31" t="s">
        <v>8</v>
      </c>
      <c r="F46" s="68"/>
    </row>
    <row r="47" spans="1:8" x14ac:dyDescent="0.35">
      <c r="A47" s="15"/>
      <c r="B47" s="15" t="s">
        <v>9</v>
      </c>
      <c r="C47" s="15"/>
      <c r="D47" s="16"/>
      <c r="E47" s="17"/>
      <c r="F47" s="7"/>
    </row>
    <row r="48" spans="1:8" x14ac:dyDescent="0.35">
      <c r="A48" s="15">
        <v>1</v>
      </c>
      <c r="B48" s="48" t="s">
        <v>22</v>
      </c>
      <c r="C48" s="48" t="s">
        <v>29</v>
      </c>
      <c r="D48" s="44">
        <v>610</v>
      </c>
      <c r="E48" s="44">
        <v>6100.0000034000004</v>
      </c>
      <c r="F48" s="45">
        <v>20.59</v>
      </c>
    </row>
    <row r="49" spans="1:7" x14ac:dyDescent="0.35">
      <c r="A49" s="15">
        <v>2</v>
      </c>
      <c r="B49" s="48" t="s">
        <v>10</v>
      </c>
      <c r="C49" s="48" t="s">
        <v>59</v>
      </c>
      <c r="D49" s="44">
        <v>500</v>
      </c>
      <c r="E49" s="44">
        <v>5361.1948208000003</v>
      </c>
      <c r="F49" s="45">
        <v>18.100000000000001</v>
      </c>
    </row>
    <row r="50" spans="1:7" x14ac:dyDescent="0.35">
      <c r="A50" s="15">
        <v>3</v>
      </c>
      <c r="B50" s="48" t="s">
        <v>20</v>
      </c>
      <c r="C50" s="48" t="s">
        <v>30</v>
      </c>
      <c r="D50" s="44">
        <v>478</v>
      </c>
      <c r="E50" s="44">
        <v>4779.9999988</v>
      </c>
      <c r="F50" s="45">
        <v>16.14</v>
      </c>
    </row>
    <row r="51" spans="1:7" x14ac:dyDescent="0.35">
      <c r="A51" s="15">
        <v>4</v>
      </c>
      <c r="B51" s="48" t="s">
        <v>55</v>
      </c>
      <c r="C51" s="48" t="s">
        <v>56</v>
      </c>
      <c r="D51" s="44">
        <v>250</v>
      </c>
      <c r="E51" s="44">
        <v>2630.5053361999999</v>
      </c>
      <c r="F51" s="45">
        <v>8.8800000000000008</v>
      </c>
    </row>
    <row r="52" spans="1:7" x14ac:dyDescent="0.35">
      <c r="A52" s="15">
        <v>5</v>
      </c>
      <c r="B52" s="48" t="s">
        <v>18</v>
      </c>
      <c r="C52" s="48" t="s">
        <v>19</v>
      </c>
      <c r="D52" s="44">
        <v>250</v>
      </c>
      <c r="E52" s="44">
        <v>2500.0000003</v>
      </c>
      <c r="F52" s="45">
        <v>8.44</v>
      </c>
    </row>
    <row r="53" spans="1:7" x14ac:dyDescent="0.35">
      <c r="A53" s="15">
        <v>6</v>
      </c>
      <c r="B53" s="57" t="s">
        <v>24</v>
      </c>
      <c r="C53" s="48" t="s">
        <v>25</v>
      </c>
      <c r="D53" s="44">
        <v>210</v>
      </c>
      <c r="E53" s="44">
        <v>1499.9999998999999</v>
      </c>
      <c r="F53" s="45">
        <v>5.0599999999999996</v>
      </c>
    </row>
    <row r="54" spans="1:7" x14ac:dyDescent="0.35">
      <c r="A54" s="15"/>
      <c r="B54" s="15" t="s">
        <v>15</v>
      </c>
      <c r="C54" s="15"/>
      <c r="D54" s="16"/>
      <c r="E54" s="17"/>
      <c r="F54" s="8"/>
    </row>
    <row r="55" spans="1:7" x14ac:dyDescent="0.35">
      <c r="A55" s="15">
        <v>7</v>
      </c>
      <c r="B55" s="48" t="s">
        <v>18</v>
      </c>
      <c r="C55" s="48" t="s">
        <v>26</v>
      </c>
      <c r="D55" s="44">
        <v>300</v>
      </c>
      <c r="E55" s="44">
        <v>2999.9999997999998</v>
      </c>
      <c r="F55" s="45">
        <v>10.130000000000001</v>
      </c>
    </row>
    <row r="56" spans="1:7" x14ac:dyDescent="0.35">
      <c r="A56" s="15">
        <v>8</v>
      </c>
      <c r="B56" s="48" t="s">
        <v>24</v>
      </c>
      <c r="C56" s="48" t="s">
        <v>27</v>
      </c>
      <c r="D56" s="44">
        <v>60</v>
      </c>
      <c r="E56" s="44">
        <v>600.00000030000001</v>
      </c>
      <c r="F56" s="45">
        <v>8.44</v>
      </c>
    </row>
    <row r="57" spans="1:7" x14ac:dyDescent="0.35">
      <c r="A57" s="15">
        <v>9</v>
      </c>
      <c r="B57" s="57" t="s">
        <v>57</v>
      </c>
      <c r="C57" s="57" t="s">
        <v>58</v>
      </c>
      <c r="D57" s="54">
        <v>250</v>
      </c>
      <c r="E57" s="54">
        <v>2500.6849314999999</v>
      </c>
      <c r="F57" s="55">
        <v>2.0299999999999998</v>
      </c>
    </row>
    <row r="58" spans="1:7" x14ac:dyDescent="0.35">
      <c r="A58" s="15"/>
      <c r="B58" s="21" t="s">
        <v>16</v>
      </c>
      <c r="C58" s="21"/>
      <c r="D58" s="21"/>
      <c r="E58" s="22">
        <f>SUM(E48:E57)</f>
        <v>28972.385090999996</v>
      </c>
      <c r="F58" s="53">
        <f>SUM(F48:F57)/100</f>
        <v>0.97809999999999997</v>
      </c>
    </row>
    <row r="59" spans="1:7" x14ac:dyDescent="0.35">
      <c r="A59" s="15"/>
      <c r="B59" s="23" t="s">
        <v>51</v>
      </c>
      <c r="C59" s="18"/>
      <c r="D59" s="19"/>
      <c r="E59" s="44">
        <f>662.562074-11.3184231000001</f>
        <v>651.24365089999992</v>
      </c>
      <c r="F59" s="7">
        <v>2.1899999999999999E-2</v>
      </c>
    </row>
    <row r="60" spans="1:7" x14ac:dyDescent="0.35">
      <c r="A60" s="4"/>
      <c r="B60" s="9" t="s">
        <v>16</v>
      </c>
      <c r="C60" s="9"/>
      <c r="D60" s="9"/>
      <c r="E60" s="10">
        <f>E58+E59</f>
        <v>29623.628741899996</v>
      </c>
      <c r="F60" s="12">
        <f>F58+F59</f>
        <v>1</v>
      </c>
      <c r="G60" s="52"/>
    </row>
    <row r="62" spans="1:7" x14ac:dyDescent="0.35">
      <c r="E62" s="47"/>
    </row>
  </sheetData>
  <mergeCells count="20">
    <mergeCell ref="A44:F44"/>
    <mergeCell ref="A45:A46"/>
    <mergeCell ref="B45:B46"/>
    <mergeCell ref="C45:C46"/>
    <mergeCell ref="D45:D46"/>
    <mergeCell ref="F45:F46"/>
    <mergeCell ref="A25:F25"/>
    <mergeCell ref="A26:A27"/>
    <mergeCell ref="B26:B27"/>
    <mergeCell ref="C26:C27"/>
    <mergeCell ref="D26:D27"/>
    <mergeCell ref="F26:F27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4" t="s">
        <v>35</v>
      </c>
      <c r="B1" s="76" t="s">
        <v>36</v>
      </c>
      <c r="C1" s="77"/>
      <c r="D1" s="76" t="s">
        <v>37</v>
      </c>
      <c r="E1" s="77"/>
      <c r="F1" s="76" t="s">
        <v>38</v>
      </c>
      <c r="G1" s="77"/>
      <c r="H1" s="76" t="s">
        <v>39</v>
      </c>
      <c r="I1" s="77"/>
    </row>
    <row r="2" spans="1:9" x14ac:dyDescent="0.35">
      <c r="A2" s="75"/>
      <c r="B2" s="39" t="s">
        <v>40</v>
      </c>
      <c r="C2" s="39" t="s">
        <v>41</v>
      </c>
      <c r="D2" s="39" t="s">
        <v>40</v>
      </c>
      <c r="E2" s="39" t="s">
        <v>41</v>
      </c>
      <c r="F2" s="39" t="s">
        <v>40</v>
      </c>
      <c r="G2" s="39" t="s">
        <v>41</v>
      </c>
      <c r="H2" s="39" t="s">
        <v>40</v>
      </c>
      <c r="I2" s="39" t="s">
        <v>41</v>
      </c>
    </row>
    <row r="3" spans="1:9" x14ac:dyDescent="0.35">
      <c r="A3" s="33" t="s">
        <v>1</v>
      </c>
      <c r="B3" s="40">
        <v>7.0976397395133964E-2</v>
      </c>
      <c r="C3" s="40">
        <v>6.8645247817039498E-2</v>
      </c>
      <c r="D3" s="40">
        <v>0.20458981394767764</v>
      </c>
      <c r="E3" s="40">
        <v>7.9385098814964306E-2</v>
      </c>
      <c r="F3" s="40">
        <v>8.9353093504905723E-2</v>
      </c>
      <c r="G3" s="40">
        <v>6.1025902628898621E-2</v>
      </c>
      <c r="H3" s="40">
        <v>6.2187525629997256E-2</v>
      </c>
      <c r="I3" s="40">
        <v>7.5686010718345631E-2</v>
      </c>
    </row>
    <row r="4" spans="1:9" x14ac:dyDescent="0.35">
      <c r="A4" s="33" t="s">
        <v>17</v>
      </c>
      <c r="B4" s="40">
        <v>8.0717846751213088E-2</v>
      </c>
      <c r="C4" s="40">
        <f>C3</f>
        <v>6.8645247817039498E-2</v>
      </c>
      <c r="D4" s="40">
        <v>0.12806068062782286</v>
      </c>
      <c r="E4" s="40">
        <f>E3</f>
        <v>7.9385098814964306E-2</v>
      </c>
      <c r="F4" s="40">
        <v>9.4218930602073647E-2</v>
      </c>
      <c r="G4" s="40">
        <f>G3</f>
        <v>6.1025902628898621E-2</v>
      </c>
      <c r="H4" s="40">
        <v>8.9577105641365076E-2</v>
      </c>
      <c r="I4" s="40">
        <f>I3</f>
        <v>7.5686010718345631E-2</v>
      </c>
    </row>
    <row r="5" spans="1:9" x14ac:dyDescent="0.35">
      <c r="A5" s="33" t="s">
        <v>28</v>
      </c>
      <c r="B5" s="40">
        <v>8.4528902173042306E-2</v>
      </c>
      <c r="C5" s="40">
        <f>C4</f>
        <v>6.8645247817039498E-2</v>
      </c>
      <c r="D5" s="40">
        <v>9.5991441607475289E-2</v>
      </c>
      <c r="E5" s="40">
        <f>E4</f>
        <v>7.9385098814964306E-2</v>
      </c>
      <c r="F5" s="40">
        <v>8.2423707842826835E-2</v>
      </c>
      <c r="G5" s="40">
        <f>G4</f>
        <v>6.1025902628898621E-2</v>
      </c>
      <c r="H5" s="40">
        <v>8.775711953639985E-2</v>
      </c>
      <c r="I5" s="40">
        <f>I4</f>
        <v>7.5686010718345631E-2</v>
      </c>
    </row>
    <row r="6" spans="1:9" x14ac:dyDescent="0.35">
      <c r="A6" s="78" t="s">
        <v>42</v>
      </c>
      <c r="B6" s="78"/>
      <c r="C6" s="78"/>
      <c r="D6" s="78"/>
      <c r="E6" s="78"/>
      <c r="F6" s="78"/>
      <c r="G6" s="78"/>
      <c r="H6" s="34"/>
      <c r="I6" s="34"/>
    </row>
    <row r="7" spans="1:9" x14ac:dyDescent="0.35">
      <c r="A7" s="73" t="s">
        <v>43</v>
      </c>
      <c r="B7" s="73"/>
      <c r="C7" s="73"/>
      <c r="D7" s="73"/>
      <c r="E7" s="73"/>
      <c r="F7" s="73"/>
      <c r="G7" s="73"/>
      <c r="H7" s="73"/>
      <c r="I7" s="73"/>
    </row>
    <row r="8" spans="1:9" ht="15.75" customHeight="1" x14ac:dyDescent="0.35">
      <c r="A8" s="35" t="s">
        <v>44</v>
      </c>
      <c r="B8" s="34"/>
      <c r="C8" s="34"/>
      <c r="D8" s="34"/>
      <c r="E8" s="34"/>
      <c r="F8" s="34"/>
      <c r="G8" s="34"/>
      <c r="H8" s="34"/>
      <c r="I8" s="34"/>
    </row>
    <row r="9" spans="1:9" x14ac:dyDescent="0.35">
      <c r="A9" s="36" t="s">
        <v>45</v>
      </c>
      <c r="B9" s="37"/>
      <c r="C9" s="37"/>
      <c r="D9" s="34"/>
      <c r="E9" s="34"/>
      <c r="F9" s="34"/>
      <c r="G9" s="34"/>
      <c r="H9" s="34"/>
      <c r="I9" s="34"/>
    </row>
    <row r="10" spans="1:9" x14ac:dyDescent="0.35">
      <c r="A10" s="36" t="s">
        <v>46</v>
      </c>
      <c r="B10" s="37"/>
      <c r="C10" s="37"/>
      <c r="D10" s="34"/>
      <c r="E10" s="34"/>
      <c r="F10" s="34"/>
      <c r="G10" s="34"/>
      <c r="H10" s="34"/>
      <c r="I10" s="34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/>
  </sheetViews>
  <sheetFormatPr defaultRowHeight="14.5" x14ac:dyDescent="0.35"/>
  <cols>
    <col min="1" max="1" width="18" bestFit="1" customWidth="1"/>
  </cols>
  <sheetData>
    <row r="1" spans="1:2" x14ac:dyDescent="0.35">
      <c r="A1" s="33" t="s">
        <v>35</v>
      </c>
      <c r="B1" s="38">
        <v>45839</v>
      </c>
    </row>
    <row r="2" spans="1:2" x14ac:dyDescent="0.35">
      <c r="A2" s="33" t="s">
        <v>1</v>
      </c>
      <c r="B2" s="33">
        <v>1.17</v>
      </c>
    </row>
    <row r="3" spans="1:2" x14ac:dyDescent="0.35">
      <c r="A3" s="33" t="s">
        <v>17</v>
      </c>
      <c r="B3" s="33">
        <v>1.17</v>
      </c>
    </row>
    <row r="4" spans="1:2" x14ac:dyDescent="0.35">
      <c r="A4" s="33" t="s">
        <v>28</v>
      </c>
      <c r="B4" s="33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2025-10-06T08:28:02Z</dcterms:modified>
</cp:coreProperties>
</file>